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5" i="1" l="1"/>
  <c r="D46" i="1" s="1"/>
  <c r="D72" i="1"/>
  <c r="E68" i="1"/>
  <c r="C16" i="1"/>
  <c r="F17" i="1" s="1"/>
  <c r="C15" i="1"/>
  <c r="C14" i="1"/>
  <c r="C6" i="1" s="1"/>
  <c r="C19" i="1" s="1"/>
  <c r="C12" i="1"/>
  <c r="D13" i="1" s="1"/>
  <c r="C11" i="1"/>
  <c r="G8" i="1"/>
  <c r="F8" i="1"/>
  <c r="F21" i="1" s="1"/>
  <c r="E8" i="1"/>
  <c r="E21" i="1" s="1"/>
  <c r="D8" i="1"/>
  <c r="G7" i="1"/>
  <c r="F7" i="1"/>
  <c r="F20" i="1" s="1"/>
  <c r="E7" i="1"/>
  <c r="E20" i="1" s="1"/>
  <c r="D7" i="1"/>
  <c r="G6" i="1"/>
  <c r="F6" i="1"/>
  <c r="E6" i="1"/>
  <c r="D6" i="1"/>
  <c r="E32" i="1"/>
  <c r="F32" i="1"/>
  <c r="F45" i="1" s="1"/>
  <c r="F46" i="1" s="1"/>
  <c r="G32" i="1"/>
  <c r="D32" i="1"/>
  <c r="D45" i="1" s="1"/>
  <c r="E31" i="1"/>
  <c r="E44" i="1" s="1"/>
  <c r="F31" i="1"/>
  <c r="F44" i="1" s="1"/>
  <c r="G31" i="1"/>
  <c r="D31" i="1"/>
  <c r="D44" i="1" s="1"/>
  <c r="C44" i="1" s="1"/>
  <c r="D30" i="1"/>
  <c r="E30" i="1"/>
  <c r="F30" i="1"/>
  <c r="G30" i="1"/>
  <c r="C40" i="1"/>
  <c r="D41" i="1" s="1"/>
  <c r="C39" i="1"/>
  <c r="C31" i="1" s="1"/>
  <c r="C38" i="1"/>
  <c r="C30" i="1" s="1"/>
  <c r="C43" i="1" s="1"/>
  <c r="C36" i="1"/>
  <c r="E37" i="1" s="1"/>
  <c r="C35" i="1"/>
  <c r="E67" i="1" l="1"/>
  <c r="E45" i="1"/>
  <c r="E46" i="1" s="1"/>
  <c r="D20" i="1"/>
  <c r="C20" i="1" s="1"/>
  <c r="F41" i="1"/>
  <c r="C8" i="1"/>
  <c r="F9" i="1" s="1"/>
  <c r="D21" i="1"/>
  <c r="C21" i="1" s="1"/>
  <c r="F22" i="1" s="1"/>
  <c r="C7" i="1"/>
  <c r="C32" i="1"/>
  <c r="C64" i="1" s="1"/>
  <c r="E66" i="1" s="1"/>
  <c r="E41" i="1"/>
  <c r="D17" i="1"/>
  <c r="E17" i="1"/>
  <c r="F37" i="1"/>
  <c r="F13" i="1"/>
  <c r="E13" i="1"/>
  <c r="D37" i="1"/>
  <c r="D22" i="1" l="1"/>
  <c r="E22" i="1"/>
  <c r="E9" i="1"/>
  <c r="D9" i="1"/>
  <c r="F68" i="1"/>
  <c r="F67" i="1"/>
  <c r="F66" i="1"/>
  <c r="H66" i="1"/>
  <c r="E33" i="1"/>
  <c r="F33" i="1"/>
  <c r="D33" i="1"/>
</calcChain>
</file>

<file path=xl/sharedStrings.xml><?xml version="1.0" encoding="utf-8"?>
<sst xmlns="http://schemas.openxmlformats.org/spreadsheetml/2006/main" count="82" uniqueCount="41">
  <si>
    <t>Năm học</t>
  </si>
  <si>
    <t>Tổng số</t>
  </si>
  <si>
    <t>Trình độ chuyên môn</t>
  </si>
  <si>
    <t>Ngoại ngữ</t>
  </si>
  <si>
    <t>Tin học</t>
  </si>
  <si>
    <t>Đạt chuẩn</t>
  </si>
  <si>
    <t>Đã tham gia làm việc tại doanh nghiệp</t>
  </si>
  <si>
    <t>-GV chuyên ngành</t>
  </si>
  <si>
    <t>-GV ngành trọng điểm</t>
  </si>
  <si>
    <t>Tỉ lệ GV trọng điểm</t>
  </si>
  <si>
    <t>2018-2019 (Năm 1)</t>
  </si>
  <si>
    <t>2019-2020 (Năm 2)</t>
  </si>
  <si>
    <t xml:space="preserve">Số liệu tổng 2 năm </t>
  </si>
  <si>
    <t>TT</t>
  </si>
  <si>
    <t>THỰC TẾ</t>
  </si>
  <si>
    <t>1/ THỈNH GIẢNG</t>
  </si>
  <si>
    <t>2/ Cơ hữu</t>
  </si>
  <si>
    <t>3/ (1)+(2)</t>
  </si>
  <si>
    <t xml:space="preserve">4/ Trình độ (1)+(2): </t>
  </si>
  <si>
    <t>Anh văn</t>
  </si>
  <si>
    <t xml:space="preserve">Tin học </t>
  </si>
  <si>
    <t>Chuyên môn</t>
  </si>
  <si>
    <t xml:space="preserve">HS tương ứng </t>
  </si>
  <si>
    <t>Động lực</t>
  </si>
  <si>
    <t>CNTT</t>
  </si>
  <si>
    <t>Cơ khi</t>
  </si>
  <si>
    <t>D-ĐT</t>
  </si>
  <si>
    <t>Phân tích thành phần GV</t>
  </si>
  <si>
    <t>Đạt chuẩn B1</t>
  </si>
  <si>
    <t>Thỉnh giảng</t>
  </si>
  <si>
    <t>Cô hữu</t>
  </si>
  <si>
    <t>I</t>
  </si>
  <si>
    <t>II</t>
  </si>
  <si>
    <t>Cơ hữu</t>
  </si>
  <si>
    <t>Cơ hữu + thỉnh giảng</t>
  </si>
  <si>
    <t>III</t>
  </si>
  <si>
    <t xml:space="preserve">Trọng điểm </t>
  </si>
  <si>
    <t xml:space="preserve">  +Tỉ lệ GV trọng điểm</t>
  </si>
  <si>
    <r>
      <rPr>
        <b/>
        <sz val="14"/>
        <color theme="1"/>
        <rFont val="Times New Roman"/>
        <family val="1"/>
      </rPr>
      <t>195</t>
    </r>
    <r>
      <rPr>
        <sz val="14"/>
        <color theme="1"/>
        <rFont val="Times New Roman"/>
        <family val="1"/>
      </rPr>
      <t xml:space="preserve"> GV trọng điểm tương ứng với  </t>
    </r>
    <r>
      <rPr>
        <b/>
        <sz val="14"/>
        <color theme="1"/>
        <rFont val="Times New Roman"/>
        <family val="1"/>
      </rPr>
      <t>4.875HS</t>
    </r>
    <r>
      <rPr>
        <sz val="14"/>
        <color theme="1"/>
        <rFont val="Times New Roman"/>
        <family val="1"/>
      </rPr>
      <t xml:space="preserve"> ngành trọng điểm</t>
    </r>
  </si>
  <si>
    <t>Chuyên ngành</t>
  </si>
  <si>
    <t>ĐIỀU CHỈNH GIẢM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</si>
</sst>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9" fontId="0" fillId="0" borderId="0" xfId="2" applyFont="1"/>
    <xf numFmtId="0" fontId="3" fillId="0" borderId="0" xfId="0" applyFont="1"/>
    <xf numFmtId="9" fontId="5" fillId="0" borderId="0" xfId="2" applyFont="1"/>
    <xf numFmtId="9" fontId="4" fillId="0" borderId="0" xfId="2" applyFont="1"/>
    <xf numFmtId="0" fontId="3" fillId="0" borderId="1" xfId="0" applyFont="1" applyBorder="1"/>
    <xf numFmtId="0" fontId="3" fillId="0" borderId="1" xfId="0" quotePrefix="1" applyFont="1" applyBorder="1"/>
    <xf numFmtId="0" fontId="4" fillId="0" borderId="1" xfId="0" applyFont="1" applyBorder="1"/>
    <xf numFmtId="0" fontId="5" fillId="0" borderId="1" xfId="0" applyFont="1" applyBorder="1"/>
    <xf numFmtId="9" fontId="5" fillId="0" borderId="1" xfId="2" applyFont="1" applyBorder="1"/>
    <xf numFmtId="0" fontId="5" fillId="0" borderId="1" xfId="0" applyFont="1" applyBorder="1" applyAlignment="1">
      <alignment vertical="center" wrapText="1"/>
    </xf>
    <xf numFmtId="9" fontId="4" fillId="0" borderId="1" xfId="2" applyFont="1" applyBorder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Fill="1" applyBorder="1"/>
    <xf numFmtId="9" fontId="0" fillId="0" borderId="0" xfId="0" applyNumberFormat="1"/>
    <xf numFmtId="0" fontId="2" fillId="0" borderId="0" xfId="0" applyFont="1"/>
    <xf numFmtId="0" fontId="7" fillId="0" borderId="4" xfId="0" applyFont="1" applyBorder="1" applyAlignment="1">
      <alignment horizontal="center"/>
    </xf>
    <xf numFmtId="0" fontId="3" fillId="0" borderId="0" xfId="0" applyFont="1" applyFill="1" applyBorder="1"/>
    <xf numFmtId="164" fontId="3" fillId="0" borderId="0" xfId="1" applyNumberFormat="1" applyFont="1"/>
    <xf numFmtId="0" fontId="8" fillId="0" borderId="0" xfId="0" applyFont="1"/>
    <xf numFmtId="165" fontId="4" fillId="0" borderId="0" xfId="2" applyNumberFormat="1" applyFont="1"/>
    <xf numFmtId="0" fontId="7" fillId="0" borderId="4" xfId="0" applyFont="1" applyBorder="1" applyAlignment="1">
      <alignment horizontal="left"/>
    </xf>
    <xf numFmtId="0" fontId="0" fillId="0" borderId="0" xfId="0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6" fillId="0" borderId="1" xfId="0" applyFont="1" applyBorder="1"/>
    <xf numFmtId="0" fontId="6" fillId="0" borderId="0" xfId="0" applyFont="1" applyBorder="1" applyAlignment="1">
      <alignment horizontal="center"/>
    </xf>
    <xf numFmtId="0" fontId="4" fillId="0" borderId="0" xfId="0" applyFont="1" applyBorder="1"/>
    <xf numFmtId="0" fontId="5" fillId="0" borderId="0" xfId="0" applyFont="1" applyBorder="1" applyAlignment="1">
      <alignment horizontal="center"/>
    </xf>
    <xf numFmtId="9" fontId="5" fillId="0" borderId="0" xfId="2" applyFont="1" applyBorder="1"/>
    <xf numFmtId="0" fontId="5" fillId="0" borderId="0" xfId="0" applyFont="1" applyBorder="1"/>
    <xf numFmtId="0" fontId="9" fillId="0" borderId="1" xfId="0" applyFont="1" applyBorder="1"/>
    <xf numFmtId="0" fontId="6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/>
    </xf>
    <xf numFmtId="0" fontId="9" fillId="3" borderId="1" xfId="0" applyFont="1" applyFill="1" applyBorder="1"/>
    <xf numFmtId="9" fontId="5" fillId="0" borderId="1" xfId="2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9" fontId="4" fillId="0" borderId="1" xfId="2" applyFont="1" applyBorder="1" applyAlignment="1">
      <alignment horizontal="center"/>
    </xf>
    <xf numFmtId="0" fontId="5" fillId="0" borderId="1" xfId="2" applyNumberFormat="1" applyFont="1" applyBorder="1" applyAlignment="1">
      <alignment horizontal="center"/>
    </xf>
    <xf numFmtId="0" fontId="5" fillId="0" borderId="1" xfId="0" applyFont="1" applyBorder="1" applyAlignment="1"/>
    <xf numFmtId="9" fontId="5" fillId="0" borderId="1" xfId="2" applyFont="1" applyBorder="1" applyAlignment="1"/>
    <xf numFmtId="0" fontId="0" fillId="0" borderId="1" xfId="0" applyBorder="1"/>
    <xf numFmtId="0" fontId="10" fillId="0" borderId="1" xfId="0" applyFont="1" applyBorder="1"/>
    <xf numFmtId="165" fontId="10" fillId="0" borderId="1" xfId="2" applyNumberFormat="1" applyFont="1" applyBorder="1"/>
    <xf numFmtId="0" fontId="11" fillId="0" borderId="1" xfId="2" applyNumberFormat="1" applyFont="1" applyBorder="1" applyAlignment="1">
      <alignment horizontal="center"/>
    </xf>
    <xf numFmtId="0" fontId="5" fillId="0" borderId="0" xfId="2" applyNumberFormat="1" applyFont="1" applyBorder="1"/>
    <xf numFmtId="0" fontId="0" fillId="4" borderId="1" xfId="0" applyFill="1" applyBorder="1"/>
    <xf numFmtId="0" fontId="3" fillId="4" borderId="1" xfId="0" quotePrefix="1" applyFont="1" applyFill="1" applyBorder="1"/>
    <xf numFmtId="0" fontId="10" fillId="4" borderId="1" xfId="0" applyFont="1" applyFill="1" applyBorder="1"/>
    <xf numFmtId="165" fontId="10" fillId="4" borderId="1" xfId="2" applyNumberFormat="1" applyFont="1" applyFill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topLeftCell="A24" workbookViewId="0">
      <selection activeCell="B31" sqref="B31"/>
    </sheetView>
  </sheetViews>
  <sheetFormatPr defaultRowHeight="15" x14ac:dyDescent="0.25"/>
  <cols>
    <col min="1" max="1" width="5.28515625" customWidth="1"/>
    <col min="2" max="2" width="25.5703125" customWidth="1"/>
    <col min="3" max="3" width="8.85546875" customWidth="1"/>
    <col min="4" max="4" width="13.85546875" customWidth="1"/>
    <col min="5" max="5" width="9.7109375" customWidth="1"/>
    <col min="6" max="6" width="13.42578125" customWidth="1"/>
    <col min="7" max="7" width="12.85546875" customWidth="1"/>
  </cols>
  <sheetData>
    <row r="1" spans="1:7" ht="20.25" x14ac:dyDescent="0.3">
      <c r="A1" s="34" t="s">
        <v>14</v>
      </c>
      <c r="B1" s="34"/>
      <c r="C1" s="34"/>
      <c r="D1" s="34"/>
      <c r="E1" s="34"/>
      <c r="F1" s="34"/>
      <c r="G1" s="34"/>
    </row>
    <row r="2" spans="1:7" ht="20.25" x14ac:dyDescent="0.3">
      <c r="A2" s="26" t="s">
        <v>15</v>
      </c>
      <c r="B2" s="26"/>
      <c r="C2" s="21">
        <v>123</v>
      </c>
      <c r="D2" s="21"/>
      <c r="E2" s="21"/>
      <c r="F2" s="21"/>
      <c r="G2" s="21"/>
    </row>
    <row r="3" spans="1:7" ht="18.75" x14ac:dyDescent="0.3">
      <c r="A3" s="31" t="s">
        <v>13</v>
      </c>
      <c r="B3" s="29" t="s">
        <v>0</v>
      </c>
      <c r="C3" s="28" t="s">
        <v>5</v>
      </c>
      <c r="D3" s="28"/>
      <c r="E3" s="28"/>
      <c r="F3" s="28"/>
      <c r="G3" s="30" t="s">
        <v>6</v>
      </c>
    </row>
    <row r="4" spans="1:7" ht="56.25" x14ac:dyDescent="0.25">
      <c r="A4" s="32"/>
      <c r="B4" s="29"/>
      <c r="C4" s="12" t="s">
        <v>1</v>
      </c>
      <c r="D4" s="13" t="s">
        <v>2</v>
      </c>
      <c r="E4" s="12" t="s">
        <v>4</v>
      </c>
      <c r="F4" s="12" t="s">
        <v>3</v>
      </c>
      <c r="G4" s="30"/>
    </row>
    <row r="5" spans="1:7" ht="18.75" x14ac:dyDescent="0.25">
      <c r="A5" s="42" t="s">
        <v>31</v>
      </c>
      <c r="B5" s="43" t="s">
        <v>29</v>
      </c>
      <c r="C5" s="12"/>
      <c r="D5" s="13"/>
      <c r="E5" s="12"/>
      <c r="F5" s="12"/>
      <c r="G5" s="13"/>
    </row>
    <row r="6" spans="1:7" ht="18.75" x14ac:dyDescent="0.3">
      <c r="A6" s="15">
        <v>1</v>
      </c>
      <c r="B6" s="35" t="s">
        <v>12</v>
      </c>
      <c r="C6" s="14">
        <f>C10+C14</f>
        <v>155</v>
      </c>
      <c r="D6" s="14">
        <f t="shared" ref="D6:G6" si="0">D10+D14</f>
        <v>155</v>
      </c>
      <c r="E6" s="14">
        <f t="shared" si="0"/>
        <v>112</v>
      </c>
      <c r="F6" s="14">
        <f t="shared" si="0"/>
        <v>52</v>
      </c>
      <c r="G6" s="14">
        <f t="shared" si="0"/>
        <v>34</v>
      </c>
    </row>
    <row r="7" spans="1:7" ht="18.75" x14ac:dyDescent="0.3">
      <c r="A7" s="15"/>
      <c r="B7" s="6" t="s">
        <v>7</v>
      </c>
      <c r="C7" s="14">
        <f>C11+C15</f>
        <v>89</v>
      </c>
      <c r="D7" s="14">
        <f>D11+D15</f>
        <v>89</v>
      </c>
      <c r="E7" s="14">
        <f t="shared" ref="E7:G7" si="1">E11+E15</f>
        <v>62</v>
      </c>
      <c r="F7" s="14">
        <f t="shared" si="1"/>
        <v>41</v>
      </c>
      <c r="G7" s="14">
        <f t="shared" si="1"/>
        <v>32</v>
      </c>
    </row>
    <row r="8" spans="1:7" ht="18.75" x14ac:dyDescent="0.3">
      <c r="A8" s="15"/>
      <c r="B8" s="6" t="s">
        <v>8</v>
      </c>
      <c r="C8" s="14">
        <f>D8</f>
        <v>66</v>
      </c>
      <c r="D8" s="14">
        <f>D12+D16</f>
        <v>66</v>
      </c>
      <c r="E8" s="14">
        <f t="shared" ref="E8:G8" si="2">E12+E16</f>
        <v>47</v>
      </c>
      <c r="F8" s="14">
        <f t="shared" si="2"/>
        <v>30</v>
      </c>
      <c r="G8" s="14">
        <f t="shared" si="2"/>
        <v>23</v>
      </c>
    </row>
    <row r="9" spans="1:7" ht="18.75" x14ac:dyDescent="0.3">
      <c r="A9" s="15"/>
      <c r="B9" s="7" t="s">
        <v>9</v>
      </c>
      <c r="C9" s="16"/>
      <c r="D9" s="46">
        <f>(D8*100%)/C8</f>
        <v>1</v>
      </c>
      <c r="E9" s="46">
        <f>(E8*100%)/C8</f>
        <v>0.71212121212121215</v>
      </c>
      <c r="F9" s="46">
        <f>(F8*100%)/C8</f>
        <v>0.45454545454545453</v>
      </c>
      <c r="G9" s="47"/>
    </row>
    <row r="10" spans="1:7" ht="18.75" x14ac:dyDescent="0.3">
      <c r="A10" s="15">
        <v>2</v>
      </c>
      <c r="B10" s="5" t="s">
        <v>10</v>
      </c>
      <c r="C10" s="14">
        <v>123</v>
      </c>
      <c r="D10" s="14">
        <v>123</v>
      </c>
      <c r="E10" s="14">
        <v>87</v>
      </c>
      <c r="F10" s="14">
        <v>40</v>
      </c>
      <c r="G10" s="14">
        <v>31</v>
      </c>
    </row>
    <row r="11" spans="1:7" ht="18.75" x14ac:dyDescent="0.3">
      <c r="A11" s="15"/>
      <c r="B11" s="6" t="s">
        <v>7</v>
      </c>
      <c r="C11" s="14">
        <f>D11</f>
        <v>75</v>
      </c>
      <c r="D11" s="14">
        <v>75</v>
      </c>
      <c r="E11" s="14">
        <v>50</v>
      </c>
      <c r="F11" s="14">
        <v>33</v>
      </c>
      <c r="G11" s="14">
        <v>29</v>
      </c>
    </row>
    <row r="12" spans="1:7" ht="18.75" x14ac:dyDescent="0.3">
      <c r="A12" s="15"/>
      <c r="B12" s="6" t="s">
        <v>8</v>
      </c>
      <c r="C12" s="14">
        <f>D12</f>
        <v>60</v>
      </c>
      <c r="D12" s="14">
        <v>60</v>
      </c>
      <c r="E12" s="14">
        <v>42</v>
      </c>
      <c r="F12" s="48">
        <v>27</v>
      </c>
      <c r="G12" s="14">
        <v>21</v>
      </c>
    </row>
    <row r="13" spans="1:7" ht="18.75" x14ac:dyDescent="0.3">
      <c r="A13" s="15"/>
      <c r="B13" s="7" t="s">
        <v>9</v>
      </c>
      <c r="C13" s="17"/>
      <c r="D13" s="49">
        <f>(D12*100%)/C12</f>
        <v>1</v>
      </c>
      <c r="E13" s="49">
        <f>(E12*100%)/C12</f>
        <v>0.7</v>
      </c>
      <c r="F13" s="49">
        <f>(F12*100%)/C12</f>
        <v>0.45</v>
      </c>
      <c r="G13" s="17"/>
    </row>
    <row r="14" spans="1:7" ht="18.75" x14ac:dyDescent="0.3">
      <c r="A14" s="15">
        <v>3</v>
      </c>
      <c r="B14" s="5" t="s">
        <v>11</v>
      </c>
      <c r="C14" s="14">
        <f>D14</f>
        <v>32</v>
      </c>
      <c r="D14" s="14">
        <v>32</v>
      </c>
      <c r="E14" s="14">
        <v>25</v>
      </c>
      <c r="F14" s="14">
        <v>12</v>
      </c>
      <c r="G14" s="14">
        <v>3</v>
      </c>
    </row>
    <row r="15" spans="1:7" ht="18.75" x14ac:dyDescent="0.3">
      <c r="A15" s="15"/>
      <c r="B15" s="6" t="s">
        <v>7</v>
      </c>
      <c r="C15" s="14">
        <f>D15</f>
        <v>14</v>
      </c>
      <c r="D15" s="14">
        <v>14</v>
      </c>
      <c r="E15" s="14">
        <v>12</v>
      </c>
      <c r="F15" s="14">
        <v>8</v>
      </c>
      <c r="G15" s="14">
        <v>3</v>
      </c>
    </row>
    <row r="16" spans="1:7" ht="18.75" x14ac:dyDescent="0.3">
      <c r="A16" s="15"/>
      <c r="B16" s="6" t="s">
        <v>8</v>
      </c>
      <c r="C16" s="14">
        <f>D16</f>
        <v>6</v>
      </c>
      <c r="D16" s="14">
        <v>6</v>
      </c>
      <c r="E16" s="14">
        <v>5</v>
      </c>
      <c r="F16" s="14">
        <v>3</v>
      </c>
      <c r="G16" s="14">
        <v>2</v>
      </c>
    </row>
    <row r="17" spans="1:7" ht="18.75" x14ac:dyDescent="0.3">
      <c r="A17" s="15"/>
      <c r="B17" s="7" t="s">
        <v>9</v>
      </c>
      <c r="C17" s="16"/>
      <c r="D17" s="46">
        <f>(D16*100%)/C16</f>
        <v>1</v>
      </c>
      <c r="E17" s="46">
        <f>(E16*100%)/C16</f>
        <v>0.83333333333333337</v>
      </c>
      <c r="F17" s="46">
        <f>(F16*100%)/C16</f>
        <v>0.5</v>
      </c>
      <c r="G17" s="16"/>
    </row>
    <row r="18" spans="1:7" ht="18.75" x14ac:dyDescent="0.3">
      <c r="A18" s="44" t="s">
        <v>32</v>
      </c>
      <c r="B18" s="45" t="s">
        <v>33</v>
      </c>
      <c r="C18" s="16">
        <v>206</v>
      </c>
      <c r="D18" s="50" t="s">
        <v>36</v>
      </c>
      <c r="E18" s="50">
        <v>129</v>
      </c>
      <c r="F18" s="56" t="s">
        <v>39</v>
      </c>
      <c r="G18" s="50">
        <v>162</v>
      </c>
    </row>
    <row r="19" spans="1:7" ht="18.75" x14ac:dyDescent="0.3">
      <c r="A19" s="15" t="s">
        <v>35</v>
      </c>
      <c r="B19" s="41" t="s">
        <v>34</v>
      </c>
      <c r="C19" s="16">
        <f>C6+C18</f>
        <v>361</v>
      </c>
      <c r="D19" s="52"/>
      <c r="E19" s="52"/>
      <c r="F19" s="52"/>
      <c r="G19" s="51"/>
    </row>
    <row r="20" spans="1:7" ht="18.75" x14ac:dyDescent="0.3">
      <c r="A20" s="53"/>
      <c r="B20" s="6" t="s">
        <v>7</v>
      </c>
      <c r="C20" s="54">
        <f>D20</f>
        <v>251</v>
      </c>
      <c r="D20" s="54">
        <f>G18+D7</f>
        <v>251</v>
      </c>
      <c r="E20" s="54">
        <f>G18+E7</f>
        <v>224</v>
      </c>
      <c r="F20" s="54">
        <f>G18+F7</f>
        <v>203</v>
      </c>
      <c r="G20" s="54"/>
    </row>
    <row r="21" spans="1:7" ht="18.75" x14ac:dyDescent="0.3">
      <c r="A21" s="53"/>
      <c r="B21" s="6" t="s">
        <v>8</v>
      </c>
      <c r="C21" s="54">
        <f>D21</f>
        <v>195</v>
      </c>
      <c r="D21" s="54">
        <f>E18+D8</f>
        <v>195</v>
      </c>
      <c r="E21" s="54">
        <f>$E$18+E8</f>
        <v>176</v>
      </c>
      <c r="F21" s="54">
        <f>89+F8</f>
        <v>119</v>
      </c>
      <c r="G21" s="54"/>
    </row>
    <row r="22" spans="1:7" ht="18.75" x14ac:dyDescent="0.3">
      <c r="A22" s="53"/>
      <c r="B22" s="6" t="s">
        <v>37</v>
      </c>
      <c r="C22" s="54"/>
      <c r="D22" s="55">
        <f>D21/$C$21</f>
        <v>1</v>
      </c>
      <c r="E22" s="55">
        <f>E21/$C$21</f>
        <v>0.90256410256410258</v>
      </c>
      <c r="F22" s="55">
        <f>F21/$C$21</f>
        <v>0.61025641025641031</v>
      </c>
      <c r="G22" s="53"/>
    </row>
    <row r="23" spans="1:7" ht="18.75" x14ac:dyDescent="0.3">
      <c r="A23" s="2"/>
      <c r="F23" s="22">
        <v>89</v>
      </c>
    </row>
    <row r="24" spans="1:7" ht="18.75" x14ac:dyDescent="0.3">
      <c r="A24" s="2"/>
      <c r="B24" s="2" t="s">
        <v>38</v>
      </c>
      <c r="C24" s="2"/>
      <c r="D24" s="24"/>
      <c r="E24" s="23"/>
      <c r="F24" s="2"/>
    </row>
    <row r="25" spans="1:7" ht="18.75" x14ac:dyDescent="0.3">
      <c r="A25" s="2"/>
      <c r="B25" s="2"/>
      <c r="C25" s="2"/>
      <c r="D25" s="24"/>
      <c r="E25" s="23"/>
      <c r="F25" s="2"/>
    </row>
    <row r="26" spans="1:7" ht="18.75" x14ac:dyDescent="0.3">
      <c r="A26" s="33" t="s">
        <v>40</v>
      </c>
      <c r="B26" s="33"/>
      <c r="C26" s="33"/>
      <c r="D26" s="33"/>
      <c r="E26" s="33"/>
      <c r="F26" s="33"/>
      <c r="G26" s="33"/>
    </row>
    <row r="27" spans="1:7" ht="18.75" x14ac:dyDescent="0.3">
      <c r="A27" s="31" t="s">
        <v>13</v>
      </c>
      <c r="B27" s="29" t="s">
        <v>0</v>
      </c>
      <c r="C27" s="28" t="s">
        <v>5</v>
      </c>
      <c r="D27" s="28"/>
      <c r="E27" s="28"/>
      <c r="F27" s="28"/>
      <c r="G27" s="30" t="s">
        <v>6</v>
      </c>
    </row>
    <row r="28" spans="1:7" ht="78" customHeight="1" x14ac:dyDescent="0.25">
      <c r="A28" s="32"/>
      <c r="B28" s="29"/>
      <c r="C28" s="12" t="s">
        <v>1</v>
      </c>
      <c r="D28" s="13" t="s">
        <v>2</v>
      </c>
      <c r="E28" s="12" t="s">
        <v>4</v>
      </c>
      <c r="F28" s="12" t="s">
        <v>3</v>
      </c>
      <c r="G28" s="30"/>
    </row>
    <row r="29" spans="1:7" ht="24" customHeight="1" x14ac:dyDescent="0.25">
      <c r="A29" s="42" t="s">
        <v>31</v>
      </c>
      <c r="B29" s="43" t="s">
        <v>29</v>
      </c>
      <c r="C29" s="12"/>
      <c r="D29" s="13"/>
      <c r="E29" s="12"/>
      <c r="F29" s="12"/>
      <c r="G29" s="13"/>
    </row>
    <row r="30" spans="1:7" ht="18.75" x14ac:dyDescent="0.3">
      <c r="A30" s="15">
        <v>1</v>
      </c>
      <c r="B30" s="5" t="s">
        <v>12</v>
      </c>
      <c r="C30" s="14">
        <f>C34+C38</f>
        <v>155</v>
      </c>
      <c r="D30" s="5">
        <f t="shared" ref="D30:G30" si="3">D34+D38</f>
        <v>155</v>
      </c>
      <c r="E30" s="5">
        <f t="shared" si="3"/>
        <v>112</v>
      </c>
      <c r="F30" s="5">
        <f t="shared" si="3"/>
        <v>52</v>
      </c>
      <c r="G30" s="5">
        <f t="shared" si="3"/>
        <v>34</v>
      </c>
    </row>
    <row r="31" spans="1:7" ht="18.75" x14ac:dyDescent="0.3">
      <c r="A31" s="15"/>
      <c r="B31" s="6" t="s">
        <v>7</v>
      </c>
      <c r="C31" s="14">
        <f>C35+C39</f>
        <v>89</v>
      </c>
      <c r="D31" s="5">
        <f>D35+D39</f>
        <v>89</v>
      </c>
      <c r="E31" s="5">
        <f t="shared" ref="E31:G31" si="4">E35+E39</f>
        <v>62</v>
      </c>
      <c r="F31" s="5">
        <f t="shared" si="4"/>
        <v>41</v>
      </c>
      <c r="G31" s="5">
        <f t="shared" si="4"/>
        <v>32</v>
      </c>
    </row>
    <row r="32" spans="1:7" ht="18.75" x14ac:dyDescent="0.3">
      <c r="A32" s="15"/>
      <c r="B32" s="6" t="s">
        <v>8</v>
      </c>
      <c r="C32" s="14">
        <f>C36+C40</f>
        <v>48</v>
      </c>
      <c r="D32" s="5">
        <f>D36+D40</f>
        <v>48</v>
      </c>
      <c r="E32" s="5">
        <f t="shared" ref="E32:G32" si="5">E36+E40</f>
        <v>47</v>
      </c>
      <c r="F32" s="5">
        <f t="shared" si="5"/>
        <v>30</v>
      </c>
      <c r="G32" s="5">
        <f t="shared" si="5"/>
        <v>23</v>
      </c>
    </row>
    <row r="33" spans="1:7" ht="18.75" x14ac:dyDescent="0.3">
      <c r="A33" s="15"/>
      <c r="B33" s="7" t="s">
        <v>9</v>
      </c>
      <c r="C33" s="16"/>
      <c r="D33" s="9">
        <f>(D32*100%)/C32</f>
        <v>1</v>
      </c>
      <c r="E33" s="9">
        <f>(E32*100%)/C32</f>
        <v>0.97916666666666663</v>
      </c>
      <c r="F33" s="9">
        <f>(F32*100%)/C32</f>
        <v>0.625</v>
      </c>
      <c r="G33" s="10"/>
    </row>
    <row r="34" spans="1:7" ht="18.75" x14ac:dyDescent="0.3">
      <c r="A34" s="15">
        <v>2</v>
      </c>
      <c r="B34" s="5" t="s">
        <v>10</v>
      </c>
      <c r="C34" s="14">
        <v>123</v>
      </c>
      <c r="D34" s="5">
        <v>123</v>
      </c>
      <c r="E34" s="5">
        <v>87</v>
      </c>
      <c r="F34" s="5">
        <v>40</v>
      </c>
      <c r="G34" s="5">
        <v>31</v>
      </c>
    </row>
    <row r="35" spans="1:7" ht="18.75" x14ac:dyDescent="0.3">
      <c r="A35" s="15"/>
      <c r="B35" s="6" t="s">
        <v>7</v>
      </c>
      <c r="C35" s="14">
        <f>D35</f>
        <v>75</v>
      </c>
      <c r="D35" s="5">
        <v>75</v>
      </c>
      <c r="E35" s="5">
        <v>50</v>
      </c>
      <c r="F35" s="5">
        <v>33</v>
      </c>
      <c r="G35" s="5">
        <v>29</v>
      </c>
    </row>
    <row r="36" spans="1:7" ht="18.75" x14ac:dyDescent="0.3">
      <c r="A36" s="15"/>
      <c r="B36" s="6" t="s">
        <v>8</v>
      </c>
      <c r="C36" s="14">
        <f>D36</f>
        <v>42</v>
      </c>
      <c r="D36" s="5">
        <v>42</v>
      </c>
      <c r="E36" s="5">
        <v>42</v>
      </c>
      <c r="F36" s="18">
        <v>27</v>
      </c>
      <c r="G36" s="5">
        <v>21</v>
      </c>
    </row>
    <row r="37" spans="1:7" ht="18.75" x14ac:dyDescent="0.3">
      <c r="A37" s="15"/>
      <c r="B37" s="7" t="s">
        <v>9</v>
      </c>
      <c r="C37" s="17"/>
      <c r="D37" s="11">
        <f>(D36*100%)/C36</f>
        <v>1</v>
      </c>
      <c r="E37" s="11">
        <f>(E36*100%)/C36</f>
        <v>1</v>
      </c>
      <c r="F37" s="11">
        <f>(F36*100%)/C36</f>
        <v>0.6428571428571429</v>
      </c>
      <c r="G37" s="7"/>
    </row>
    <row r="38" spans="1:7" ht="18.75" x14ac:dyDescent="0.3">
      <c r="A38" s="15">
        <v>3</v>
      </c>
      <c r="B38" s="5" t="s">
        <v>11</v>
      </c>
      <c r="C38" s="14">
        <f>D38</f>
        <v>32</v>
      </c>
      <c r="D38" s="5">
        <v>32</v>
      </c>
      <c r="E38" s="5">
        <v>25</v>
      </c>
      <c r="F38" s="5">
        <v>12</v>
      </c>
      <c r="G38" s="5">
        <v>3</v>
      </c>
    </row>
    <row r="39" spans="1:7" ht="18.75" x14ac:dyDescent="0.3">
      <c r="A39" s="15"/>
      <c r="B39" s="6" t="s">
        <v>7</v>
      </c>
      <c r="C39" s="14">
        <f>D39</f>
        <v>14</v>
      </c>
      <c r="D39" s="5">
        <v>14</v>
      </c>
      <c r="E39" s="5">
        <v>12</v>
      </c>
      <c r="F39" s="5">
        <v>8</v>
      </c>
      <c r="G39" s="5">
        <v>3</v>
      </c>
    </row>
    <row r="40" spans="1:7" ht="18.75" x14ac:dyDescent="0.3">
      <c r="A40" s="15"/>
      <c r="B40" s="6" t="s">
        <v>8</v>
      </c>
      <c r="C40" s="14">
        <f>D40</f>
        <v>6</v>
      </c>
      <c r="D40" s="5">
        <v>6</v>
      </c>
      <c r="E40" s="5">
        <v>5</v>
      </c>
      <c r="F40" s="5">
        <v>3</v>
      </c>
      <c r="G40" s="5">
        <v>2</v>
      </c>
    </row>
    <row r="41" spans="1:7" ht="18.75" x14ac:dyDescent="0.3">
      <c r="A41" s="15"/>
      <c r="B41" s="7" t="s">
        <v>9</v>
      </c>
      <c r="C41" s="16"/>
      <c r="D41" s="9">
        <f>(D40*100%)/C40</f>
        <v>1</v>
      </c>
      <c r="E41" s="9">
        <f>(E40*100%)/C40</f>
        <v>0.83333333333333337</v>
      </c>
      <c r="F41" s="9">
        <f>(F40*100%)/C40</f>
        <v>0.5</v>
      </c>
      <c r="G41" s="8"/>
    </row>
    <row r="42" spans="1:7" ht="18.75" x14ac:dyDescent="0.3">
      <c r="A42" s="44" t="s">
        <v>32</v>
      </c>
      <c r="B42" s="45" t="s">
        <v>33</v>
      </c>
      <c r="C42" s="16">
        <v>206</v>
      </c>
      <c r="D42" s="50" t="s">
        <v>36</v>
      </c>
      <c r="E42" s="50">
        <v>110</v>
      </c>
      <c r="F42" s="56" t="s">
        <v>39</v>
      </c>
      <c r="G42" s="50">
        <v>162</v>
      </c>
    </row>
    <row r="43" spans="1:7" ht="18.75" x14ac:dyDescent="0.3">
      <c r="A43" s="15" t="s">
        <v>35</v>
      </c>
      <c r="B43" s="41" t="s">
        <v>34</v>
      </c>
      <c r="C43" s="16">
        <f>C30+C42</f>
        <v>361</v>
      </c>
      <c r="D43" s="52"/>
      <c r="E43" s="52"/>
      <c r="F43" s="52"/>
      <c r="G43" s="51"/>
    </row>
    <row r="44" spans="1:7" ht="18.75" x14ac:dyDescent="0.3">
      <c r="A44" s="53"/>
      <c r="B44" s="6" t="s">
        <v>7</v>
      </c>
      <c r="C44" s="54">
        <f>D44</f>
        <v>251</v>
      </c>
      <c r="D44" s="54">
        <f>G42+D31</f>
        <v>251</v>
      </c>
      <c r="E44" s="54">
        <f>G42+E31</f>
        <v>224</v>
      </c>
      <c r="F44" s="54">
        <f>G42+F31</f>
        <v>203</v>
      </c>
      <c r="G44" s="54"/>
    </row>
    <row r="45" spans="1:7" ht="18.75" x14ac:dyDescent="0.3">
      <c r="A45" s="53"/>
      <c r="B45" s="6" t="s">
        <v>8</v>
      </c>
      <c r="C45" s="54">
        <f>D45</f>
        <v>158</v>
      </c>
      <c r="D45" s="54">
        <f>E42+D32</f>
        <v>158</v>
      </c>
      <c r="E45" s="54">
        <f>E42+E32</f>
        <v>157</v>
      </c>
      <c r="F45" s="54">
        <f>F47+F32</f>
        <v>119</v>
      </c>
      <c r="G45" s="54"/>
    </row>
    <row r="46" spans="1:7" ht="18.75" x14ac:dyDescent="0.3">
      <c r="A46" s="58"/>
      <c r="B46" s="59" t="s">
        <v>37</v>
      </c>
      <c r="C46" s="60"/>
      <c r="D46" s="61">
        <f>($C$45*100%)/D45</f>
        <v>1</v>
      </c>
      <c r="E46" s="61">
        <f>(E45*100%)/C45</f>
        <v>0.99367088607594933</v>
      </c>
      <c r="F46" s="61">
        <f>(F45*100%)/C45</f>
        <v>0.75316455696202533</v>
      </c>
      <c r="G46" s="58"/>
    </row>
    <row r="47" spans="1:7" ht="18.75" x14ac:dyDescent="0.3">
      <c r="A47" s="36"/>
      <c r="B47" s="37"/>
      <c r="C47" s="38"/>
      <c r="D47" s="39"/>
      <c r="E47" s="39"/>
      <c r="F47" s="57">
        <v>89</v>
      </c>
      <c r="G47" s="40"/>
    </row>
    <row r="48" spans="1:7" ht="18.75" x14ac:dyDescent="0.3">
      <c r="A48" s="36"/>
      <c r="B48" s="37"/>
      <c r="C48" s="38"/>
      <c r="D48" s="39"/>
      <c r="E48" s="39"/>
      <c r="F48" s="39"/>
      <c r="G48" s="40"/>
    </row>
    <row r="49" spans="1:7" ht="18.75" x14ac:dyDescent="0.3">
      <c r="A49" s="36"/>
      <c r="B49" s="37"/>
      <c r="C49" s="38"/>
      <c r="D49" s="39"/>
      <c r="E49" s="39"/>
      <c r="F49" s="39"/>
      <c r="G49" s="40"/>
    </row>
    <row r="50" spans="1:7" ht="18.75" x14ac:dyDescent="0.3">
      <c r="A50" s="36"/>
      <c r="B50" s="37"/>
      <c r="C50" s="38"/>
      <c r="D50" s="39"/>
      <c r="E50" s="39"/>
      <c r="F50" s="39"/>
      <c r="G50" s="40"/>
    </row>
    <row r="51" spans="1:7" ht="18.75" x14ac:dyDescent="0.3">
      <c r="A51" s="36"/>
      <c r="B51" s="37"/>
      <c r="C51" s="38"/>
      <c r="D51" s="39"/>
      <c r="E51" s="39"/>
      <c r="F51" s="39"/>
      <c r="G51" s="40"/>
    </row>
    <row r="52" spans="1:7" ht="18.75" x14ac:dyDescent="0.3">
      <c r="A52" s="36"/>
      <c r="B52" s="37"/>
      <c r="C52" s="38"/>
      <c r="D52" s="39"/>
      <c r="E52" s="39"/>
      <c r="F52" s="39"/>
      <c r="G52" s="40"/>
    </row>
    <row r="53" spans="1:7" ht="18.75" x14ac:dyDescent="0.3">
      <c r="A53" s="36"/>
      <c r="B53" s="37"/>
      <c r="C53" s="38"/>
      <c r="D53" s="39"/>
      <c r="E53" s="39"/>
      <c r="F53" s="39"/>
      <c r="G53" s="40"/>
    </row>
    <row r="54" spans="1:7" ht="18.75" x14ac:dyDescent="0.3">
      <c r="A54" s="36"/>
      <c r="B54" s="37"/>
      <c r="C54" s="38"/>
      <c r="D54" s="39"/>
      <c r="E54" s="39"/>
      <c r="F54" s="39"/>
      <c r="G54" s="40"/>
    </row>
    <row r="55" spans="1:7" ht="18.75" x14ac:dyDescent="0.3">
      <c r="A55" s="36"/>
      <c r="B55" s="37"/>
      <c r="C55" s="38"/>
      <c r="D55" s="39"/>
      <c r="E55" s="39"/>
      <c r="F55" s="39"/>
      <c r="G55" s="40"/>
    </row>
    <row r="56" spans="1:7" ht="18.75" x14ac:dyDescent="0.3">
      <c r="A56" s="36"/>
      <c r="B56" s="37"/>
      <c r="C56" s="38"/>
      <c r="D56" s="39"/>
      <c r="E56" s="39"/>
      <c r="F56" s="39"/>
      <c r="G56" s="40"/>
    </row>
    <row r="57" spans="1:7" ht="18.75" x14ac:dyDescent="0.3">
      <c r="A57" s="36"/>
      <c r="B57" s="37"/>
      <c r="C57" s="38"/>
      <c r="D57" s="39"/>
      <c r="E57" s="39"/>
      <c r="F57" s="39"/>
      <c r="G57" s="40"/>
    </row>
    <row r="58" spans="1:7" ht="18.75" x14ac:dyDescent="0.3">
      <c r="A58" s="36"/>
      <c r="B58" s="37"/>
      <c r="C58" s="38"/>
      <c r="D58" s="39"/>
      <c r="E58" s="39"/>
      <c r="F58" s="39"/>
      <c r="G58" s="40"/>
    </row>
    <row r="59" spans="1:7" ht="18.75" x14ac:dyDescent="0.3">
      <c r="A59" s="36"/>
      <c r="B59" s="37"/>
      <c r="C59" s="38"/>
      <c r="D59" s="39"/>
      <c r="E59" s="39"/>
      <c r="F59" s="39"/>
      <c r="G59" s="40"/>
    </row>
    <row r="60" spans="1:7" ht="18.75" x14ac:dyDescent="0.3">
      <c r="A60" s="36"/>
      <c r="B60" s="37"/>
      <c r="C60" s="38"/>
      <c r="D60" s="39"/>
      <c r="E60" s="39"/>
      <c r="F60" s="39"/>
      <c r="G60" s="40"/>
    </row>
    <row r="61" spans="1:7" ht="18.75" x14ac:dyDescent="0.3">
      <c r="A61" s="36"/>
      <c r="B61" s="37"/>
      <c r="C61" s="38"/>
      <c r="D61" s="39"/>
      <c r="E61" s="39"/>
      <c r="F61" s="39"/>
      <c r="G61" s="40"/>
    </row>
    <row r="62" spans="1:7" ht="18.75" x14ac:dyDescent="0.3">
      <c r="A62" s="36"/>
      <c r="B62" s="37"/>
      <c r="C62" s="38"/>
      <c r="D62" s="39"/>
      <c r="E62" s="39"/>
      <c r="F62" s="39"/>
      <c r="G62" s="40"/>
    </row>
    <row r="63" spans="1:7" x14ac:dyDescent="0.25">
      <c r="A63" t="s">
        <v>16</v>
      </c>
      <c r="C63">
        <v>110</v>
      </c>
    </row>
    <row r="64" spans="1:7" x14ac:dyDescent="0.25">
      <c r="A64" t="s">
        <v>17</v>
      </c>
      <c r="C64">
        <f>C32+C63</f>
        <v>158</v>
      </c>
    </row>
    <row r="65" spans="1:9" ht="18.75" x14ac:dyDescent="0.3">
      <c r="A65" s="2" t="s">
        <v>18</v>
      </c>
      <c r="B65" s="2"/>
      <c r="C65" s="2"/>
      <c r="D65" s="2"/>
      <c r="E65" s="2"/>
      <c r="F65" s="2"/>
      <c r="G65" s="19"/>
    </row>
    <row r="66" spans="1:9" ht="18.75" x14ac:dyDescent="0.3">
      <c r="A66" s="2"/>
      <c r="B66" s="2" t="s">
        <v>21</v>
      </c>
      <c r="C66" s="2"/>
      <c r="D66" s="2"/>
      <c r="E66" s="2">
        <f>C64</f>
        <v>158</v>
      </c>
      <c r="F66" s="3">
        <f>(E66*100%)/C64</f>
        <v>1</v>
      </c>
      <c r="G66" s="1" t="s">
        <v>22</v>
      </c>
      <c r="H66">
        <f>E66*25</f>
        <v>3950</v>
      </c>
    </row>
    <row r="67" spans="1:9" ht="18.75" x14ac:dyDescent="0.3">
      <c r="A67" s="2"/>
      <c r="B67" s="2" t="s">
        <v>20</v>
      </c>
      <c r="C67" s="2"/>
      <c r="D67" s="2"/>
      <c r="E67" s="2">
        <f>E32+110</f>
        <v>157</v>
      </c>
      <c r="F67" s="4">
        <f>(E67*100%)/C64</f>
        <v>0.99367088607594933</v>
      </c>
      <c r="H67">
        <v>110</v>
      </c>
      <c r="I67">
        <v>47</v>
      </c>
    </row>
    <row r="68" spans="1:9" ht="18.75" x14ac:dyDescent="0.3">
      <c r="A68" s="2"/>
      <c r="B68" s="2" t="s">
        <v>19</v>
      </c>
      <c r="C68" s="2"/>
      <c r="D68" s="2"/>
      <c r="E68" s="2">
        <f>H68+I68</f>
        <v>119</v>
      </c>
      <c r="F68" s="25">
        <f>(E68*100%)/C64</f>
        <v>0.75316455696202533</v>
      </c>
      <c r="H68">
        <v>89</v>
      </c>
      <c r="I68">
        <v>30</v>
      </c>
    </row>
    <row r="69" spans="1:9" x14ac:dyDescent="0.25">
      <c r="D69" s="1"/>
    </row>
    <row r="70" spans="1:9" x14ac:dyDescent="0.25">
      <c r="D70">
        <v>195</v>
      </c>
      <c r="F70" s="20"/>
    </row>
    <row r="71" spans="1:9" x14ac:dyDescent="0.25">
      <c r="D71">
        <v>158</v>
      </c>
    </row>
    <row r="72" spans="1:9" x14ac:dyDescent="0.25">
      <c r="D72">
        <f>D70-D71</f>
        <v>37</v>
      </c>
    </row>
    <row r="73" spans="1:9" x14ac:dyDescent="0.25">
      <c r="A73" s="27" t="s">
        <v>29</v>
      </c>
      <c r="B73" s="27"/>
    </row>
    <row r="74" spans="1:9" x14ac:dyDescent="0.25">
      <c r="B74" t="s">
        <v>27</v>
      </c>
      <c r="C74" t="s">
        <v>1</v>
      </c>
      <c r="D74" t="s">
        <v>28</v>
      </c>
    </row>
    <row r="75" spans="1:9" x14ac:dyDescent="0.25">
      <c r="B75" t="s">
        <v>23</v>
      </c>
      <c r="C75">
        <v>36</v>
      </c>
      <c r="D75">
        <v>16</v>
      </c>
    </row>
    <row r="76" spans="1:9" x14ac:dyDescent="0.25">
      <c r="B76" t="s">
        <v>24</v>
      </c>
      <c r="C76">
        <v>6</v>
      </c>
      <c r="D76">
        <v>5</v>
      </c>
    </row>
    <row r="77" spans="1:9" x14ac:dyDescent="0.25">
      <c r="B77" t="s">
        <v>25</v>
      </c>
      <c r="C77">
        <v>10</v>
      </c>
      <c r="D77">
        <v>5</v>
      </c>
    </row>
    <row r="78" spans="1:9" x14ac:dyDescent="0.25">
      <c r="B78" t="s">
        <v>26</v>
      </c>
      <c r="C78">
        <v>8</v>
      </c>
      <c r="D78">
        <v>4</v>
      </c>
    </row>
    <row r="79" spans="1:9" x14ac:dyDescent="0.25">
      <c r="A79" t="s">
        <v>30</v>
      </c>
    </row>
  </sheetData>
  <mergeCells count="12">
    <mergeCell ref="A1:G1"/>
    <mergeCell ref="A2:B2"/>
    <mergeCell ref="A73:B73"/>
    <mergeCell ref="C27:F27"/>
    <mergeCell ref="B27:B28"/>
    <mergeCell ref="G27:G28"/>
    <mergeCell ref="A27:A28"/>
    <mergeCell ref="A26:G26"/>
    <mergeCell ref="A3:A4"/>
    <mergeCell ref="B3:B4"/>
    <mergeCell ref="C3:F3"/>
    <mergeCell ref="G3:G4"/>
  </mergeCells>
  <pageMargins left="0.45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cp:lastPrinted>2019-10-31T06:23:36Z</cp:lastPrinted>
  <dcterms:created xsi:type="dcterms:W3CDTF">2019-10-30T07:50:31Z</dcterms:created>
  <dcterms:modified xsi:type="dcterms:W3CDTF">2019-10-31T11:25:55Z</dcterms:modified>
</cp:coreProperties>
</file>